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oline.morfeld\Desktop\"/>
    </mc:Choice>
  </mc:AlternateContent>
  <bookViews>
    <workbookView xWindow="0" yWindow="0" windowWidth="28800" windowHeight="14100"/>
  </bookViews>
  <sheets>
    <sheet name="od1" sheetId="1" r:id="rId1"/>
  </sheets>
  <calcPr calcId="162913"/>
</workbook>
</file>

<file path=xl/calcChain.xml><?xml version="1.0" encoding="utf-8"?>
<calcChain xmlns="http://schemas.openxmlformats.org/spreadsheetml/2006/main">
  <c r="K47" i="1" l="1"/>
  <c r="K46" i="1"/>
  <c r="K44" i="1"/>
  <c r="K43" i="1"/>
  <c r="K41" i="1"/>
  <c r="K40" i="1"/>
  <c r="K39" i="1"/>
  <c r="K37" i="1"/>
  <c r="K34" i="1"/>
  <c r="K32" i="1"/>
  <c r="K31" i="1"/>
  <c r="K29" i="1"/>
  <c r="K21" i="1"/>
  <c r="K20" i="1"/>
  <c r="K18" i="1"/>
  <c r="K17" i="1"/>
  <c r="K16" i="1"/>
  <c r="K14" i="1"/>
  <c r="K12" i="1"/>
  <c r="K9" i="1"/>
  <c r="K8" i="1"/>
</calcChain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0"/>
            <color rgb="FF000000"/>
            <rFont val="Arial"/>
          </rPr>
          <t>(Required, except for 'title' type)</t>
        </r>
      </text>
    </comment>
    <comment ref="B1" authorId="0" shapeId="0">
      <text>
        <r>
          <rPr>
            <sz val="10"/>
            <color rgb="FF000000"/>
            <rFont val="Arial"/>
          </rPr>
          <t>(Optional)</t>
        </r>
      </text>
    </comment>
    <comment ref="C1" authorId="0" shapeId="0">
      <text>
        <r>
          <rPr>
            <sz val="10"/>
            <color rgb="FF000000"/>
            <rFont val="Arial"/>
          </rPr>
          <t>(Optional)</t>
        </r>
      </text>
    </comment>
    <comment ref="D1" authorId="0" shapeId="0">
      <text>
        <r>
          <rPr>
            <sz val="10"/>
            <color rgb="FF000000"/>
            <rFont val="Arial"/>
          </rPr>
          <t>(Optional)</t>
        </r>
      </text>
    </comment>
    <comment ref="E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F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G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H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I1" authorId="0" shapeId="0">
      <text>
        <r>
          <rPr>
            <sz val="10"/>
            <color rgb="FF000000"/>
            <rFont val="Arial"/>
          </rPr>
          <t>(Optional) Overrides TimelineJS date formatting and displays the contents of this cell instead.</t>
        </r>
      </text>
    </comment>
    <comment ref="J1" authorId="0" shapeId="0">
      <text>
        <r>
          <rPr>
            <sz val="10"/>
            <color rgb="FF000000"/>
            <rFont val="Arial"/>
          </rPr>
          <t>(Optional)</t>
        </r>
      </text>
    </comment>
    <comment ref="K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L1" authorId="0" shapeId="0">
      <text>
        <r>
          <rPr>
            <sz val="10"/>
            <color rgb="FF000000"/>
            <rFont val="Arial"/>
          </rPr>
          <t>(Optional) 
can be a link to:
youtube, vimeo, soundcloud, dailymotion, instagram, twit pic, twitter status, google plus status, wikipedia, or an image</t>
        </r>
      </text>
    </comment>
    <comment ref="M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N1" authorId="0" shapeId="0">
      <text>
        <r>
          <rPr>
            <sz val="10"/>
            <color rgb="FF000000"/>
            <rFont val="Arial"/>
          </rPr>
          <t xml:space="preserve">(Optional) </t>
        </r>
      </text>
    </comment>
    <comment ref="O1" authorId="0" shapeId="0">
      <text>
        <r>
          <rPr>
            <sz val="10"/>
            <color rgb="FF000000"/>
            <rFont val="Arial"/>
          </rPr>
          <t>(Optional) 
Link to a image file. The image should be no larger than 32px x 32px.</t>
        </r>
      </text>
    </comment>
    <comment ref="P1" authorId="0" shapeId="0">
      <text>
        <r>
          <rPr>
            <sz val="10"/>
            <color rgb="FF000000"/>
            <rFont val="Arial"/>
          </rPr>
          <t xml:space="preserve">(Optional) 
This indicates which slide is the title slide.
You can also set era slides but please note that era slides will only display headlines and dates (no media)
</t>
        </r>
      </text>
    </comment>
    <comment ref="Q1" authorId="0" shapeId="0">
      <text>
        <r>
          <rPr>
            <sz val="10"/>
            <color rgb="FF000000"/>
            <rFont val="Arial"/>
          </rPr>
          <t>(Optional) 
Groups are a way to show events that are related to one another</t>
        </r>
      </text>
    </comment>
    <comment ref="R1" authorId="0" shapeId="0">
      <text>
        <r>
          <rPr>
            <sz val="10"/>
            <color rgb="FF000000"/>
            <rFont val="Arial"/>
          </rPr>
          <t>(Optional) 
Change the slide background by entering a hexadecimal color (#333333) or an image url (http://knightlab.northwestern.edu/wp-content/uploads/2015/03/front-page-image.jpg)</t>
        </r>
      </text>
    </comment>
  </commentList>
</comments>
</file>

<file path=xl/sharedStrings.xml><?xml version="1.0" encoding="utf-8"?>
<sst xmlns="http://schemas.openxmlformats.org/spreadsheetml/2006/main" count="90" uniqueCount="86">
  <si>
    <t>Year</t>
  </si>
  <si>
    <t>Month</t>
  </si>
  <si>
    <t>Day</t>
  </si>
  <si>
    <t>Time</t>
  </si>
  <si>
    <t>End Year</t>
  </si>
  <si>
    <t>End Month</t>
  </si>
  <si>
    <t>End Day</t>
  </si>
  <si>
    <t>End Time</t>
  </si>
  <si>
    <t>Display Date</t>
  </si>
  <si>
    <t>Headline</t>
  </si>
  <si>
    <t>Text</t>
  </si>
  <si>
    <t>Media</t>
  </si>
  <si>
    <t>Media Credit</t>
  </si>
  <si>
    <t>Media Caption</t>
  </si>
  <si>
    <t>Media Thumbnail</t>
  </si>
  <si>
    <t>Type</t>
  </si>
  <si>
    <t>Group</t>
  </si>
  <si>
    <t>Background</t>
  </si>
  <si>
    <t>Die HPI Schul-Cloud</t>
  </si>
  <si>
    <t>Was bisher geschah</t>
  </si>
  <si>
    <t>title</t>
  </si>
  <si>
    <t>Vorstellung beim IT-Gipfel</t>
  </si>
  <si>
    <t>Die Schul-Cloud geht live</t>
  </si>
  <si>
    <t>Beryl-Release</t>
  </si>
  <si>
    <t>Crystallite-Release</t>
  </si>
  <si>
    <t>1. Roll-out-Phase mit 27 Schulen</t>
  </si>
  <si>
    <t>https://www.youtube.com/watch?v=nS4a_bTv5_Y</t>
  </si>
  <si>
    <t>Knight Lab</t>
  </si>
  <si>
    <t>geht das nur mit URL</t>
  </si>
  <si>
    <t>http://knightlab.northwestern.edu/wp-content/uploads/2015/03/front-page-image.jpg</t>
  </si>
  <si>
    <t>2017</t>
  </si>
  <si>
    <t>3</t>
  </si>
  <si>
    <t>24</t>
  </si>
  <si>
    <t>Auf der CeBIT</t>
  </si>
  <si>
    <t>Release Diamond</t>
  </si>
  <si>
    <t>Release Dolomite</t>
  </si>
  <si>
    <t>Release Emerald</t>
  </si>
  <si>
    <t>HUB-Konferenz</t>
  </si>
  <si>
    <t>Release Elbaite</t>
  </si>
  <si>
    <t>Auf der re:publica</t>
  </si>
  <si>
    <t xml:space="preserve">Release Flourite </t>
  </si>
  <si>
    <t>1. Schul-Cloud-Hackathon</t>
  </si>
  <si>
    <t>Besuch an unserer Pilotschule in Grünstadt im Rahmen des Digital-Gipfels</t>
  </si>
  <si>
    <t>6</t>
  </si>
  <si>
    <t>20</t>
  </si>
  <si>
    <t>1. Pilotschultreffen in Marburg</t>
  </si>
  <si>
    <t>Release Goethite</t>
  </si>
  <si>
    <t>Innovationswettbewerb "Ausgezeichnete Orte im Land der Ideen“</t>
  </si>
  <si>
    <t>2. Schul-Cloud Hackathon</t>
  </si>
  <si>
    <t>Release Iolite</t>
  </si>
  <si>
    <t>Release Jasper</t>
  </si>
  <si>
    <t>Thomas Feldkeller fängt bei uns an</t>
  </si>
  <si>
    <t>Start der bildungswissenschaftlichen Begleitforschung mit der Uni Tübingen und dem Georg-Eckert-Institut</t>
  </si>
  <si>
    <t>Release Kyanite</t>
  </si>
  <si>
    <t>Jacqueline Thorns kümmert sich ab jetzt um die Veranstaltungs- und Öffentlichkeitsarbeit</t>
  </si>
  <si>
    <t>Release Beryl</t>
  </si>
  <si>
    <t xml:space="preserve">- verschiedene Userprofile
- Schuladministration
- erste Dashboardversion
</t>
  </si>
  <si>
    <t>Erster Design Thinking Workshop</t>
  </si>
  <si>
    <t>Release Lazurite</t>
  </si>
  <si>
    <t>2018</t>
  </si>
  <si>
    <t>02</t>
  </si>
  <si>
    <t>Didacta in Hannover</t>
  </si>
  <si>
    <t>http://www.flickr.com/photos/zachwise/6894476777/in/photostream</t>
  </si>
  <si>
    <t>Zach Wise/verite.co</t>
  </si>
  <si>
    <t>Ein Flickr-Beispielbild</t>
  </si>
  <si>
    <t>03</t>
  </si>
  <si>
    <t>2</t>
  </si>
  <si>
    <t xml:space="preserve">2. Schul-Cloud-Forum „Zukunftssichere IT-Infrastruktur für Schulen in Deutschland". </t>
  </si>
  <si>
    <t>Hannes Schurig fängt bei der Schul-Cloud im Client/Server-Bereich an</t>
  </si>
  <si>
    <t>#8a1b04</t>
  </si>
  <si>
    <t>Neuer Filmbeitrag zum Einsatz der Schul-Cloud</t>
  </si>
  <si>
    <t>Release Magnesite</t>
  </si>
  <si>
    <t xml:space="preserve">Neue Pilotschulen in der Schul-Cloud </t>
  </si>
  <si>
    <t xml:space="preserve">Broschüren der bildungswissenschaftlichen Begleitung sind Online </t>
  </si>
  <si>
    <t>Start der bildungswissenschaftlichen Begleitung durch die Uni Augsburg</t>
  </si>
  <si>
    <t>2. Design-Thinking Workshop</t>
  </si>
  <si>
    <t>https://www.flickr.com/photos/hartlepool_museum/4398580312/in/photolist-of1ez3-7GFSFA-owrj5U-ibkjzK-owaEbr-oydUMK-hvrtns-qBhjPx-odbQZz-8wuHLm-owdETx-rvM2NG-icNMwT-owsiJw-hT6Vna-ibkU5w-ibnXyk-ibozMH-hSYF3n-ocyVM2-ibiTJs-owsjCL-oeQDQ7-osHRAf-rxXzdi-owpVv7-outrHw-owtoiT-owuTkD-oeX368-oeYeaF-rgtEpu-odYGoe-owahr4-of13KP-rxXYj9-oeYeyW-of1aTA-of12Jk-of1aQD-qBgRUa-ibp9vP-hXRdQX-odc6ie-ov4BSg-owwfBc-hVA3SL-ibjB37-ibruFK-ibm7GW</t>
  </si>
  <si>
    <t>Cedric Evers ist neu im Client/Server-Bereich und Matthias Luderich betreut ab jetzt die politische Kommunikation</t>
  </si>
  <si>
    <t xml:space="preserve"> Erklärfilm zur Schul-Cloud</t>
  </si>
  <si>
    <t>1 Million Inhalte in der Schul-Cloud!</t>
  </si>
  <si>
    <t>Maximilian Grundke ist neu dabei in der Softwareentwicklung, Florian Sittiga als Pädagoge mit Design- und User-Experience-Skills</t>
  </si>
  <si>
    <t xml:space="preserve">LibreOffice wird in der Schul-Cloud nutzbar </t>
  </si>
  <si>
    <t xml:space="preserve">Klausurtagung des Bundeskabinetts </t>
  </si>
  <si>
    <t>12</t>
  </si>
  <si>
    <t>4</t>
  </si>
  <si>
    <t>Digital-Gipfel in Nürnberg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</si>
</sst>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#######"/>
  </numFmts>
  <fonts count="20" x14ac:knownFonts="1">
    <font>
      <sz val="10"/>
      <color rgb="FF000000"/>
      <name val="Arial"/>
    </font>
    <font>
      <b/>
      <sz val="11"/>
      <color rgb="FFFFFFFF"/>
      <name val="Arial"/>
    </font>
    <font>
      <sz val="10"/>
      <color rgb="FF000000"/>
      <name val="Arial"/>
    </font>
    <font>
      <sz val="10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10">
    <fill>
      <patternFill patternType="none"/>
    </fill>
    <fill>
      <patternFill patternType="gray125"/>
    </fill>
    <fill>
      <patternFill patternType="solid">
        <fgColor rgb="FF980000"/>
        <bgColor rgb="FF980000"/>
      </patternFill>
    </fill>
    <fill>
      <patternFill patternType="solid">
        <fgColor rgb="FFCCCCCC"/>
        <bgColor rgb="FFCCCCCC"/>
      </patternFill>
    </fill>
    <fill>
      <patternFill patternType="solid">
        <fgColor rgb="FF999999"/>
        <bgColor rgb="FF999999"/>
      </patternFill>
    </fill>
    <fill>
      <patternFill patternType="solid">
        <fgColor rgb="FF666666"/>
        <bgColor rgb="FF666666"/>
      </patternFill>
    </fill>
    <fill>
      <patternFill patternType="solid">
        <fgColor rgb="FF434343"/>
        <bgColor rgb="FF434343"/>
      </patternFill>
    </fill>
    <fill>
      <patternFill patternType="solid">
        <fgColor rgb="FFDAE5F3"/>
        <bgColor rgb="FFDAE5F3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 wrapText="1"/>
    </xf>
    <xf numFmtId="164" fontId="1" fillId="3" borderId="0" xfId="0" applyNumberFormat="1" applyFont="1" applyFill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center" wrapText="1"/>
    </xf>
    <xf numFmtId="164" fontId="1" fillId="5" borderId="1" xfId="0" applyNumberFormat="1" applyFont="1" applyFill="1" applyBorder="1" applyAlignment="1">
      <alignment horizontal="center" wrapText="1"/>
    </xf>
    <xf numFmtId="164" fontId="1" fillId="4" borderId="2" xfId="0" applyNumberFormat="1" applyFont="1" applyFill="1" applyBorder="1" applyAlignment="1">
      <alignment horizontal="center" wrapText="1"/>
    </xf>
    <xf numFmtId="164" fontId="1" fillId="4" borderId="0" xfId="0" applyNumberFormat="1" applyFont="1" applyFill="1" applyAlignment="1">
      <alignment horizontal="center" wrapText="1"/>
    </xf>
    <xf numFmtId="164" fontId="1" fillId="4" borderId="1" xfId="0" applyNumberFormat="1" applyFont="1" applyFill="1" applyBorder="1" applyAlignment="1">
      <alignment horizontal="center" wrapText="1"/>
    </xf>
    <xf numFmtId="164" fontId="1" fillId="6" borderId="2" xfId="0" applyNumberFormat="1" applyFont="1" applyFill="1" applyBorder="1" applyAlignment="1">
      <alignment horizontal="center" wrapText="1"/>
    </xf>
    <xf numFmtId="164" fontId="1" fillId="6" borderId="0" xfId="0" applyNumberFormat="1" applyFont="1" applyFill="1" applyAlignment="1">
      <alignment horizontal="center" wrapText="1"/>
    </xf>
    <xf numFmtId="0" fontId="2" fillId="7" borderId="0" xfId="0" applyFont="1" applyFill="1" applyAlignment="1">
      <alignment horizontal="left" wrapText="1"/>
    </xf>
    <xf numFmtId="1" fontId="2" fillId="7" borderId="0" xfId="0" applyNumberFormat="1" applyFont="1" applyFill="1" applyAlignment="1">
      <alignment horizontal="left" wrapText="1"/>
    </xf>
    <xf numFmtId="1" fontId="2" fillId="7" borderId="0" xfId="0" applyNumberFormat="1" applyFont="1" applyFill="1" applyAlignment="1">
      <alignment horizontal="left" wrapText="1"/>
    </xf>
    <xf numFmtId="49" fontId="2" fillId="7" borderId="1" xfId="0" applyNumberFormat="1" applyFont="1" applyFill="1" applyBorder="1" applyAlignment="1">
      <alignment horizontal="left" wrapText="1"/>
    </xf>
    <xf numFmtId="49" fontId="2" fillId="7" borderId="2" xfId="0" applyNumberFormat="1" applyFont="1" applyFill="1" applyBorder="1" applyAlignment="1">
      <alignment horizontal="left" wrapText="1"/>
    </xf>
    <xf numFmtId="49" fontId="2" fillId="7" borderId="0" xfId="0" applyNumberFormat="1" applyFont="1" applyFill="1" applyAlignment="1">
      <alignment horizontal="left" wrapText="1"/>
    </xf>
    <xf numFmtId="49" fontId="2" fillId="7" borderId="3" xfId="0" applyNumberFormat="1" applyFont="1" applyFill="1" applyBorder="1" applyAlignment="1">
      <alignment horizontal="left" wrapText="1"/>
    </xf>
    <xf numFmtId="0" fontId="2" fillId="7" borderId="2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7" borderId="2" xfId="0" applyFont="1" applyFill="1" applyBorder="1" applyAlignment="1">
      <alignment wrapText="1"/>
    </xf>
    <xf numFmtId="0" fontId="2" fillId="7" borderId="0" xfId="0" applyFont="1" applyFill="1" applyAlignment="1">
      <alignment wrapText="1"/>
    </xf>
    <xf numFmtId="0" fontId="2" fillId="7" borderId="1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49" fontId="2" fillId="7" borderId="0" xfId="0" applyNumberFormat="1" applyFont="1" applyFill="1" applyAlignment="1">
      <alignment wrapText="1"/>
    </xf>
    <xf numFmtId="0" fontId="4" fillId="8" borderId="0" xfId="0" applyFont="1" applyFill="1" applyAlignment="1">
      <alignment horizontal="right" wrapText="1"/>
    </xf>
    <xf numFmtId="1" fontId="4" fillId="8" borderId="0" xfId="0" applyNumberFormat="1" applyFont="1" applyFill="1" applyAlignment="1">
      <alignment wrapText="1"/>
    </xf>
    <xf numFmtId="1" fontId="4" fillId="8" borderId="0" xfId="0" applyNumberFormat="1" applyFont="1" applyFill="1" applyAlignment="1">
      <alignment wrapText="1"/>
    </xf>
    <xf numFmtId="49" fontId="4" fillId="8" borderId="1" xfId="0" applyNumberFormat="1" applyFont="1" applyFill="1" applyBorder="1" applyAlignment="1">
      <alignment wrapText="1"/>
    </xf>
    <xf numFmtId="49" fontId="4" fillId="8" borderId="0" xfId="0" applyNumberFormat="1" applyFont="1" applyFill="1" applyAlignment="1">
      <alignment wrapText="1"/>
    </xf>
    <xf numFmtId="0" fontId="4" fillId="8" borderId="0" xfId="0" applyFont="1" applyFill="1" applyAlignment="1">
      <alignment wrapText="1"/>
    </xf>
    <xf numFmtId="0" fontId="4" fillId="8" borderId="1" xfId="0" applyFont="1" applyFill="1" applyBorder="1" applyAlignment="1">
      <alignment wrapText="1"/>
    </xf>
    <xf numFmtId="0" fontId="4" fillId="8" borderId="0" xfId="0" applyFont="1" applyFill="1" applyAlignment="1">
      <alignment wrapText="1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wrapText="1"/>
    </xf>
    <xf numFmtId="0" fontId="4" fillId="8" borderId="0" xfId="0" applyFont="1" applyFill="1" applyAlignment="1">
      <alignment horizontal="right" wrapText="1"/>
    </xf>
    <xf numFmtId="0" fontId="5" fillId="8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49" fontId="6" fillId="9" borderId="0" xfId="0" applyNumberFormat="1" applyFont="1" applyFill="1" applyAlignment="1">
      <alignment wrapText="1"/>
    </xf>
    <xf numFmtId="1" fontId="4" fillId="8" borderId="0" xfId="0" applyNumberFormat="1" applyFont="1" applyFill="1" applyAlignment="1">
      <alignment wrapText="1"/>
    </xf>
    <xf numFmtId="1" fontId="4" fillId="8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1" fontId="4" fillId="9" borderId="0" xfId="0" applyNumberFormat="1" applyFont="1" applyFill="1" applyAlignment="1">
      <alignment wrapText="1"/>
    </xf>
    <xf numFmtId="1" fontId="4" fillId="9" borderId="0" xfId="0" applyNumberFormat="1" applyFont="1" applyFill="1" applyAlignment="1">
      <alignment wrapText="1"/>
    </xf>
    <xf numFmtId="49" fontId="4" fillId="9" borderId="1" xfId="0" applyNumberFormat="1" applyFont="1" applyFill="1" applyBorder="1" applyAlignment="1">
      <alignment wrapText="1"/>
    </xf>
    <xf numFmtId="49" fontId="4" fillId="9" borderId="0" xfId="0" applyNumberFormat="1" applyFont="1" applyFill="1" applyAlignment="1">
      <alignment wrapText="1"/>
    </xf>
    <xf numFmtId="0" fontId="7" fillId="9" borderId="1" xfId="0" applyFont="1" applyFill="1" applyBorder="1" applyAlignment="1">
      <alignment wrapText="1"/>
    </xf>
    <xf numFmtId="0" fontId="4" fillId="9" borderId="0" xfId="0" applyFont="1" applyFill="1" applyAlignment="1">
      <alignment wrapText="1"/>
    </xf>
    <xf numFmtId="0" fontId="4" fillId="9" borderId="1" xfId="0" applyFont="1" applyFill="1" applyBorder="1" applyAlignment="1">
      <alignment wrapText="1"/>
    </xf>
    <xf numFmtId="0" fontId="4" fillId="9" borderId="0" xfId="0" applyFont="1" applyFill="1" applyAlignment="1">
      <alignment wrapText="1"/>
    </xf>
    <xf numFmtId="49" fontId="4" fillId="9" borderId="0" xfId="0" applyNumberFormat="1" applyFont="1" applyFill="1" applyAlignment="1">
      <alignment wrapText="1"/>
    </xf>
    <xf numFmtId="0" fontId="4" fillId="9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1" fontId="4" fillId="9" borderId="0" xfId="0" applyNumberFormat="1" applyFont="1" applyFill="1" applyAlignment="1">
      <alignment wrapText="1"/>
    </xf>
    <xf numFmtId="1" fontId="4" fillId="9" borderId="0" xfId="0" applyNumberFormat="1" applyFont="1" applyFill="1" applyAlignment="1">
      <alignment wrapText="1"/>
    </xf>
    <xf numFmtId="0" fontId="9" fillId="9" borderId="1" xfId="0" applyFont="1" applyFill="1" applyBorder="1" applyAlignment="1">
      <alignment wrapText="1"/>
    </xf>
    <xf numFmtId="0" fontId="10" fillId="9" borderId="0" xfId="0" applyFont="1" applyFill="1" applyAlignment="1">
      <alignment wrapText="1"/>
    </xf>
    <xf numFmtId="0" fontId="11" fillId="9" borderId="1" xfId="0" applyFont="1" applyFill="1" applyBorder="1" applyAlignment="1">
      <alignment wrapText="1"/>
    </xf>
    <xf numFmtId="49" fontId="4" fillId="8" borderId="0" xfId="0" applyNumberFormat="1" applyFont="1" applyFill="1" applyAlignment="1">
      <alignment wrapText="1"/>
    </xf>
    <xf numFmtId="0" fontId="12" fillId="0" borderId="0" xfId="0" applyFont="1" applyAlignment="1">
      <alignment wrapText="1"/>
    </xf>
    <xf numFmtId="0" fontId="13" fillId="8" borderId="1" xfId="0" applyFont="1" applyFill="1" applyBorder="1" applyAlignment="1">
      <alignment wrapText="1"/>
    </xf>
    <xf numFmtId="49" fontId="14" fillId="0" borderId="0" xfId="0" applyNumberFormat="1" applyFont="1" applyAlignment="1">
      <alignment wrapText="1"/>
    </xf>
    <xf numFmtId="0" fontId="15" fillId="8" borderId="1" xfId="0" applyFont="1" applyFill="1" applyBorder="1" applyAlignment="1">
      <alignment wrapText="1"/>
    </xf>
    <xf numFmtId="0" fontId="16" fillId="8" borderId="1" xfId="0" applyFont="1" applyFill="1" applyBorder="1" applyAlignment="1">
      <alignment wrapText="1"/>
    </xf>
    <xf numFmtId="0" fontId="4" fillId="9" borderId="0" xfId="0" applyFont="1" applyFill="1" applyAlignment="1">
      <alignment horizontal="right" wrapText="1"/>
    </xf>
    <xf numFmtId="1" fontId="4" fillId="9" borderId="0" xfId="0" applyNumberFormat="1" applyFont="1" applyFill="1" applyAlignment="1">
      <alignment horizontal="right" wrapText="1"/>
    </xf>
    <xf numFmtId="0" fontId="17" fillId="9" borderId="0" xfId="0" applyFont="1" applyFill="1" applyAlignment="1">
      <alignment wrapText="1"/>
    </xf>
    <xf numFmtId="0" fontId="18" fillId="9" borderId="1" xfId="0" applyFont="1" applyFill="1" applyBorder="1" applyAlignment="1">
      <alignment wrapText="1"/>
    </xf>
    <xf numFmtId="0" fontId="19" fillId="9" borderId="1" xfId="0" applyFont="1" applyFill="1" applyBorder="1" applyAlignment="1">
      <alignment wrapText="1"/>
    </xf>
    <xf numFmtId="0" fontId="4" fillId="9" borderId="0" xfId="0" applyFont="1" applyFill="1" applyAlignment="1">
      <alignment horizontal="right" wrapText="1"/>
    </xf>
    <xf numFmtId="1" fontId="4" fillId="9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lickr.com/photos/zachwise/6894476777/in/photostream" TargetMode="External"/><Relationship Id="rId2" Type="http://schemas.openxmlformats.org/officeDocument/2006/relationships/hyperlink" Target="http://knightlab.northwestern.edu/wp-content/uploads/2015/03/front-page-image.jpg" TargetMode="External"/><Relationship Id="rId1" Type="http://schemas.openxmlformats.org/officeDocument/2006/relationships/hyperlink" Target="https://www.youtube.com/watch?v=nS4a_bTv5_Y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www.flickr.com/photos/hartlepool_museum/4398580312/in/photolist-of1ez3-7GFSFA-owrj5U-ibkjzK-owaEbr-oydUMK-hvrtns-qBhjPx-odbQZz-8wuHLm-owdETx-rvM2NG-icNMwT-owsiJw-hT6Vna-ibkU5w-ibnXyk-ibozMH-hSYF3n-ocyVM2-ibiTJs-owsjCL-oeQDQ7-osHRAf-rxXzdi-owpVv7-outrHw-owtoiT-owuTkD-oeX368-oeYeaF-rgtEpu-odYGoe-owahr4-of13KP-rxXYj9-oeYeyW-of1aTA-of12Jk-of1aQD-qBgRUa-ibp9vP-hXRdQX-odc6ie-ov4BSg-owwfBc-hVA3SL-ibjB37-ibruFK-ibm7G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S73"/>
  <sheetViews>
    <sheetView showGridLines="0"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2.75" customHeight="1" x14ac:dyDescent="0.2"/>
  <cols>
    <col min="1" max="1" width="8.42578125" customWidth="1"/>
    <col min="2" max="2" width="7" customWidth="1"/>
    <col min="3" max="3" width="7.7109375" customWidth="1"/>
    <col min="4" max="5" width="9.42578125" customWidth="1"/>
    <col min="6" max="7" width="8.5703125" customWidth="1"/>
    <col min="8" max="9" width="9.140625" customWidth="1"/>
    <col min="10" max="10" width="22" customWidth="1"/>
    <col min="11" max="11" width="31.85546875" customWidth="1"/>
    <col min="12" max="13" width="17.28515625" customWidth="1"/>
    <col min="14" max="14" width="24.85546875" customWidth="1"/>
    <col min="15" max="19" width="17.28515625" customWidth="1"/>
  </cols>
  <sheetData>
    <row r="1" spans="1:19" ht="31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7" t="s">
        <v>10</v>
      </c>
      <c r="L1" s="8" t="s">
        <v>11</v>
      </c>
      <c r="M1" s="9" t="s">
        <v>12</v>
      </c>
      <c r="N1" s="9" t="s">
        <v>13</v>
      </c>
      <c r="O1" s="10" t="s">
        <v>14</v>
      </c>
      <c r="P1" s="11" t="s">
        <v>15</v>
      </c>
      <c r="Q1" s="12" t="s">
        <v>16</v>
      </c>
      <c r="R1" s="12" t="s">
        <v>17</v>
      </c>
      <c r="S1" s="12"/>
    </row>
    <row r="2" spans="1:19" x14ac:dyDescent="0.2">
      <c r="A2" s="13"/>
      <c r="B2" s="14"/>
      <c r="C2" s="15"/>
      <c r="D2" s="16"/>
      <c r="E2" s="17"/>
      <c r="F2" s="18"/>
      <c r="G2" s="18"/>
      <c r="H2" s="18"/>
      <c r="I2" s="19"/>
      <c r="J2" s="20" t="s">
        <v>18</v>
      </c>
      <c r="K2" s="21" t="s">
        <v>19</v>
      </c>
      <c r="L2" s="22"/>
      <c r="M2" s="23"/>
      <c r="N2" s="23"/>
      <c r="O2" s="24"/>
      <c r="P2" s="25" t="s">
        <v>20</v>
      </c>
      <c r="Q2" s="26"/>
      <c r="R2" s="26"/>
      <c r="S2" s="26"/>
    </row>
    <row r="3" spans="1:19" ht="25.5" x14ac:dyDescent="0.2">
      <c r="A3" s="27">
        <v>2016</v>
      </c>
      <c r="B3" s="28">
        <v>11</v>
      </c>
      <c r="C3" s="29">
        <v>16</v>
      </c>
      <c r="D3" s="30"/>
      <c r="E3" s="31"/>
      <c r="F3" s="31"/>
      <c r="G3" s="31"/>
      <c r="H3" s="31"/>
      <c r="I3" s="30"/>
      <c r="J3" s="32" t="s">
        <v>21</v>
      </c>
      <c r="K3" s="33"/>
      <c r="L3" s="34"/>
      <c r="M3" s="34"/>
      <c r="N3" s="35"/>
      <c r="O3" s="33"/>
      <c r="P3" s="34"/>
      <c r="Q3" s="36"/>
      <c r="R3" s="36"/>
      <c r="S3" s="36"/>
    </row>
    <row r="4" spans="1:19" x14ac:dyDescent="0.2">
      <c r="A4" s="37">
        <v>2016</v>
      </c>
      <c r="B4" s="28">
        <v>11</v>
      </c>
      <c r="C4" s="29">
        <v>16</v>
      </c>
      <c r="D4" s="30"/>
      <c r="E4" s="31"/>
      <c r="F4" s="31"/>
      <c r="G4" s="31"/>
      <c r="H4" s="30"/>
      <c r="I4" s="30"/>
      <c r="J4" s="32" t="s">
        <v>22</v>
      </c>
      <c r="K4" s="33"/>
      <c r="L4" s="34"/>
      <c r="M4" s="34"/>
      <c r="N4" s="35"/>
      <c r="O4" s="33"/>
      <c r="P4" s="34"/>
      <c r="Q4" s="36"/>
      <c r="R4" s="36"/>
      <c r="S4" s="36"/>
    </row>
    <row r="5" spans="1:19" x14ac:dyDescent="0.2">
      <c r="A5" s="32">
        <v>2016</v>
      </c>
      <c r="B5" s="28">
        <v>12</v>
      </c>
      <c r="C5" s="29">
        <v>15</v>
      </c>
      <c r="D5" s="30"/>
      <c r="E5" s="31"/>
      <c r="F5" s="31"/>
      <c r="G5" s="31"/>
      <c r="H5" s="30"/>
      <c r="I5" s="30"/>
      <c r="J5" s="32" t="s">
        <v>23</v>
      </c>
      <c r="K5" s="33"/>
      <c r="L5" s="38"/>
      <c r="M5" s="39"/>
      <c r="N5" s="39"/>
      <c r="O5" s="33"/>
      <c r="P5" s="34"/>
      <c r="Q5" s="36"/>
      <c r="R5" s="40"/>
      <c r="S5" s="40"/>
    </row>
    <row r="6" spans="1:19" x14ac:dyDescent="0.2">
      <c r="A6" s="32">
        <v>2017</v>
      </c>
      <c r="B6" s="28">
        <v>2</v>
      </c>
      <c r="C6" s="29">
        <v>2</v>
      </c>
      <c r="D6" s="30"/>
      <c r="E6" s="31"/>
      <c r="F6" s="31"/>
      <c r="G6" s="31"/>
      <c r="H6" s="30"/>
      <c r="I6" s="30"/>
      <c r="J6" s="32" t="s">
        <v>24</v>
      </c>
      <c r="K6" s="33"/>
      <c r="L6" s="38"/>
      <c r="M6" s="39"/>
      <c r="N6" s="39"/>
      <c r="O6" s="33"/>
      <c r="P6" s="34"/>
      <c r="Q6" s="36"/>
      <c r="R6" s="40"/>
      <c r="S6" s="40"/>
    </row>
    <row r="7" spans="1:19" ht="63.75" x14ac:dyDescent="0.2">
      <c r="A7" s="39">
        <v>2017</v>
      </c>
      <c r="B7" s="41">
        <v>3</v>
      </c>
      <c r="C7" s="42">
        <v>1</v>
      </c>
      <c r="D7" s="30"/>
      <c r="E7" s="31"/>
      <c r="F7" s="31"/>
      <c r="G7" s="31"/>
      <c r="H7" s="30"/>
      <c r="I7" s="30"/>
      <c r="J7" s="32" t="s">
        <v>25</v>
      </c>
      <c r="K7" s="33"/>
      <c r="L7" s="38" t="s">
        <v>26</v>
      </c>
      <c r="M7" s="39" t="s">
        <v>27</v>
      </c>
      <c r="N7" s="39" t="s">
        <v>28</v>
      </c>
      <c r="O7" s="33"/>
      <c r="P7" s="34"/>
      <c r="Q7" s="36"/>
      <c r="R7" s="40" t="s">
        <v>29</v>
      </c>
      <c r="S7" s="40"/>
    </row>
    <row r="8" spans="1:19" x14ac:dyDescent="0.2">
      <c r="A8" s="43">
        <v>2017</v>
      </c>
      <c r="B8" s="44">
        <v>3</v>
      </c>
      <c r="C8" s="45">
        <v>20</v>
      </c>
      <c r="D8" s="46"/>
      <c r="E8" s="47" t="s">
        <v>30</v>
      </c>
      <c r="F8" s="47" t="s">
        <v>31</v>
      </c>
      <c r="G8" s="47" t="s">
        <v>32</v>
      </c>
      <c r="H8" s="46"/>
      <c r="I8" s="46"/>
      <c r="J8" s="43" t="s">
        <v>33</v>
      </c>
      <c r="K8" s="48" t="str">
        <f>HYPERLINK("https://blog.schul-cloud.org/schul-cloud-auf-der-cebit-2017-nachlese/","Was war da los?")</f>
        <v>Was war da los?</v>
      </c>
      <c r="L8" s="49"/>
      <c r="M8" s="49"/>
      <c r="N8" s="49"/>
      <c r="O8" s="50"/>
      <c r="P8" s="51"/>
      <c r="Q8" s="52"/>
      <c r="R8" s="52"/>
      <c r="S8" s="52"/>
    </row>
    <row r="9" spans="1:19" x14ac:dyDescent="0.2">
      <c r="A9" s="43">
        <v>2017</v>
      </c>
      <c r="B9" s="44">
        <v>3</v>
      </c>
      <c r="C9" s="45">
        <v>28</v>
      </c>
      <c r="D9" s="46"/>
      <c r="E9" s="52"/>
      <c r="F9" s="52"/>
      <c r="G9" s="52"/>
      <c r="H9" s="46"/>
      <c r="I9" s="46"/>
      <c r="J9" s="43" t="s">
        <v>34</v>
      </c>
      <c r="K9" s="48" t="str">
        <f>HYPERLINK("https://blog.schul-cloud.org/diamond-kommt-kurz-vor-dem-schul-cloud-forum/","Der Blog zeigt die neuen Features")</f>
        <v>Der Blog zeigt die neuen Features</v>
      </c>
      <c r="L9" s="49"/>
      <c r="M9" s="49"/>
      <c r="N9" s="49"/>
      <c r="O9" s="50"/>
      <c r="P9" s="51"/>
      <c r="Q9" s="52"/>
      <c r="R9" s="52"/>
      <c r="S9" s="52"/>
    </row>
    <row r="10" spans="1:19" x14ac:dyDescent="0.2">
      <c r="A10" s="43">
        <v>2017</v>
      </c>
      <c r="B10" s="44">
        <v>4</v>
      </c>
      <c r="C10" s="45">
        <v>6</v>
      </c>
      <c r="D10" s="46"/>
      <c r="E10" s="52"/>
      <c r="F10" s="52"/>
      <c r="G10" s="52"/>
      <c r="H10" s="46"/>
      <c r="I10" s="46"/>
      <c r="J10" s="43" t="s">
        <v>35</v>
      </c>
      <c r="K10" s="53"/>
      <c r="L10" s="49"/>
      <c r="M10" s="49"/>
      <c r="N10" s="49"/>
      <c r="O10" s="50"/>
      <c r="P10" s="51"/>
      <c r="Q10" s="52"/>
      <c r="R10" s="52"/>
      <c r="S10" s="52"/>
    </row>
    <row r="11" spans="1:19" x14ac:dyDescent="0.2">
      <c r="A11" s="43">
        <v>2017</v>
      </c>
      <c r="B11" s="44">
        <v>4</v>
      </c>
      <c r="C11" s="45">
        <v>27</v>
      </c>
      <c r="D11" s="46"/>
      <c r="E11" s="52"/>
      <c r="F11" s="52"/>
      <c r="G11" s="52"/>
      <c r="H11" s="46"/>
      <c r="I11" s="46"/>
      <c r="J11" s="43" t="s">
        <v>36</v>
      </c>
      <c r="K11" s="53"/>
      <c r="L11" s="49"/>
      <c r="M11" s="49"/>
      <c r="N11" s="49"/>
      <c r="O11" s="50"/>
      <c r="P11" s="51"/>
      <c r="Q11" s="52"/>
      <c r="R11" s="52"/>
      <c r="S11" s="52"/>
    </row>
    <row r="12" spans="1:19" ht="38.25" x14ac:dyDescent="0.2">
      <c r="A12" s="43">
        <v>2017</v>
      </c>
      <c r="B12" s="44">
        <v>4</v>
      </c>
      <c r="C12" s="45">
        <v>27</v>
      </c>
      <c r="D12" s="46"/>
      <c r="E12" s="52"/>
      <c r="F12" s="52"/>
      <c r="G12" s="52"/>
      <c r="H12" s="46"/>
      <c r="I12" s="46"/>
      <c r="J12" s="43" t="s">
        <v>37</v>
      </c>
      <c r="K12" s="48" t="str">
        <f>HYPERLINK("https://blog.schul-cloud.org/schul-cloud-bei-der-hub-konferenz-2017-2/","Die Schul-Cloud auf der HUB-Konferenz ""Auf dem Weg zur digitalen Schule"" ")</f>
        <v xml:space="preserve">Die Schul-Cloud auf der HUB-Konferenz "Auf dem Weg zur digitalen Schule" </v>
      </c>
      <c r="L12" s="49"/>
      <c r="M12" s="49"/>
      <c r="N12" s="49"/>
      <c r="O12" s="50"/>
      <c r="P12" s="51"/>
      <c r="Q12" s="52"/>
      <c r="R12" s="52"/>
      <c r="S12" s="52"/>
    </row>
    <row r="13" spans="1:19" x14ac:dyDescent="0.2">
      <c r="A13" s="43">
        <v>2017</v>
      </c>
      <c r="B13" s="44">
        <v>5</v>
      </c>
      <c r="C13" s="45">
        <v>8</v>
      </c>
      <c r="D13" s="46"/>
      <c r="E13" s="52"/>
      <c r="F13" s="52"/>
      <c r="G13" s="52"/>
      <c r="H13" s="46"/>
      <c r="I13" s="46"/>
      <c r="J13" s="43" t="s">
        <v>38</v>
      </c>
      <c r="K13" s="53"/>
      <c r="L13" s="49"/>
      <c r="M13" s="49"/>
      <c r="N13" s="49"/>
      <c r="O13" s="50"/>
      <c r="P13" s="51"/>
      <c r="Q13" s="52"/>
      <c r="R13" s="52"/>
      <c r="S13" s="52"/>
    </row>
    <row r="14" spans="1:19" x14ac:dyDescent="0.2">
      <c r="A14" s="43">
        <v>2017</v>
      </c>
      <c r="B14" s="44">
        <v>5</v>
      </c>
      <c r="C14" s="45">
        <v>10</v>
      </c>
      <c r="D14" s="46"/>
      <c r="E14" s="52"/>
      <c r="F14" s="52"/>
      <c r="G14" s="52"/>
      <c r="H14" s="46"/>
      <c r="I14" s="46"/>
      <c r="J14" s="43" t="s">
        <v>39</v>
      </c>
      <c r="K14" s="48" t="str">
        <f>HYPERLINK("https://blog.schul-cloud.org/schul-cloud-stellte-sich-offen-der-diskussion-auf-der-re-publica/","Hier mehr dazu")</f>
        <v>Hier mehr dazu</v>
      </c>
      <c r="L14" s="49"/>
      <c r="M14" s="49"/>
      <c r="N14" s="49"/>
      <c r="O14" s="50"/>
      <c r="P14" s="51"/>
      <c r="Q14" s="52"/>
      <c r="R14" s="52"/>
      <c r="S14" s="52"/>
    </row>
    <row r="15" spans="1:19" x14ac:dyDescent="0.2">
      <c r="A15" s="43">
        <v>2017</v>
      </c>
      <c r="B15" s="44">
        <v>5</v>
      </c>
      <c r="C15" s="45">
        <v>18</v>
      </c>
      <c r="D15" s="46"/>
      <c r="E15" s="52"/>
      <c r="F15" s="52"/>
      <c r="G15" s="52"/>
      <c r="H15" s="46"/>
      <c r="I15" s="46"/>
      <c r="J15" s="43" t="s">
        <v>40</v>
      </c>
      <c r="K15" s="53"/>
      <c r="L15" s="49"/>
      <c r="M15" s="49"/>
      <c r="N15" s="49"/>
      <c r="O15" s="50"/>
      <c r="P15" s="51"/>
      <c r="Q15" s="52"/>
      <c r="R15" s="52"/>
      <c r="S15" s="52"/>
    </row>
    <row r="16" spans="1:19" ht="25.5" x14ac:dyDescent="0.2">
      <c r="A16" s="43">
        <v>2017</v>
      </c>
      <c r="B16" s="44">
        <v>5</v>
      </c>
      <c r="C16" s="45">
        <v>22</v>
      </c>
      <c r="D16" s="46"/>
      <c r="E16" s="47"/>
      <c r="F16" s="47"/>
      <c r="G16" s="47"/>
      <c r="H16" s="46"/>
      <c r="I16" s="46"/>
      <c r="J16" s="43" t="s">
        <v>41</v>
      </c>
      <c r="K16" s="48" t="str">
        <f>HYPERLINK("https://blog.schul-cloud.org/1-offener-schul-cloud-hackathon/","Hier mehr dazu")</f>
        <v>Hier mehr dazu</v>
      </c>
      <c r="L16" s="49"/>
      <c r="M16" s="49"/>
      <c r="N16" s="49"/>
      <c r="O16" s="50"/>
      <c r="P16" s="51"/>
      <c r="Q16" s="52"/>
      <c r="R16" s="52"/>
      <c r="S16" s="52"/>
    </row>
    <row r="17" spans="1:19" ht="51" x14ac:dyDescent="0.2">
      <c r="A17" s="43">
        <v>2017</v>
      </c>
      <c r="B17" s="44">
        <v>6</v>
      </c>
      <c r="C17" s="45">
        <v>12</v>
      </c>
      <c r="D17" s="46"/>
      <c r="E17" s="47"/>
      <c r="F17" s="47"/>
      <c r="G17" s="47"/>
      <c r="H17" s="46"/>
      <c r="I17" s="46"/>
      <c r="J17" s="43" t="s">
        <v>42</v>
      </c>
      <c r="K17" s="48" t="str">
        <f>HYPERLINK("https://blog.schul-cloud.org/wie-digital-sind-deutschlands-schulen/","Mehr dazu hier")</f>
        <v>Mehr dazu hier</v>
      </c>
      <c r="L17" s="49"/>
      <c r="M17" s="49"/>
      <c r="N17" s="49"/>
      <c r="O17" s="50"/>
      <c r="P17" s="51"/>
      <c r="Q17" s="52"/>
      <c r="R17" s="52"/>
      <c r="S17" s="52"/>
    </row>
    <row r="18" spans="1:19" ht="25.5" x14ac:dyDescent="0.2">
      <c r="A18" s="43">
        <v>2017</v>
      </c>
      <c r="B18" s="44">
        <v>6</v>
      </c>
      <c r="C18" s="45">
        <v>19</v>
      </c>
      <c r="D18" s="46"/>
      <c r="E18" s="47" t="s">
        <v>30</v>
      </c>
      <c r="F18" s="47" t="s">
        <v>43</v>
      </c>
      <c r="G18" s="47" t="s">
        <v>44</v>
      </c>
      <c r="H18" s="46"/>
      <c r="I18" s="46"/>
      <c r="J18" s="43" t="s">
        <v>45</v>
      </c>
      <c r="K18" s="48" t="str">
        <f>HYPERLINK("https://blog.schul-cloud.org/pilotschultreffen-in-marburg/","Was dort besprochen wurde erfahrt ihr hier")</f>
        <v>Was dort besprochen wurde erfahrt ihr hier</v>
      </c>
      <c r="L18" s="49"/>
      <c r="M18" s="49"/>
      <c r="N18" s="49"/>
      <c r="O18" s="50"/>
      <c r="P18" s="51"/>
      <c r="Q18" s="52"/>
      <c r="R18" s="52"/>
      <c r="S18" s="52"/>
    </row>
    <row r="19" spans="1:19" x14ac:dyDescent="0.2">
      <c r="A19" s="43">
        <v>2017</v>
      </c>
      <c r="B19" s="44">
        <v>6</v>
      </c>
      <c r="C19" s="45">
        <v>26</v>
      </c>
      <c r="D19" s="46"/>
      <c r="E19" s="52"/>
      <c r="F19" s="52"/>
      <c r="G19" s="52"/>
      <c r="H19" s="46"/>
      <c r="I19" s="46"/>
      <c r="J19" s="43" t="s">
        <v>46</v>
      </c>
      <c r="K19" s="53"/>
      <c r="L19" s="49"/>
      <c r="M19" s="49"/>
      <c r="N19" s="49"/>
      <c r="O19" s="50"/>
      <c r="P19" s="51"/>
      <c r="Q19" s="52"/>
      <c r="R19" s="52"/>
      <c r="S19" s="52"/>
    </row>
    <row r="20" spans="1:19" ht="38.25" x14ac:dyDescent="0.2">
      <c r="A20" s="43">
        <v>2017</v>
      </c>
      <c r="B20" s="44">
        <v>6</v>
      </c>
      <c r="C20" s="45">
        <v>27</v>
      </c>
      <c r="D20" s="46"/>
      <c r="E20" s="52"/>
      <c r="F20" s="52"/>
      <c r="G20" s="52"/>
      <c r="H20" s="46"/>
      <c r="I20" s="46"/>
      <c r="J20" s="54" t="s">
        <v>47</v>
      </c>
      <c r="K20" s="48" t="str">
        <f>HYPERLINK("https://blog.schul-cloud.org/schul-cloud-preistrager-im-wettbewerb-ausgezeichnete-orte-im-land-der-ideen/","Mehr dazu")</f>
        <v>Mehr dazu</v>
      </c>
      <c r="L20" s="49"/>
      <c r="M20" s="49"/>
      <c r="N20" s="49"/>
      <c r="O20" s="50"/>
      <c r="P20" s="51"/>
      <c r="Q20" s="52"/>
      <c r="R20" s="52"/>
      <c r="S20" s="52"/>
    </row>
    <row r="21" spans="1:19" ht="25.5" x14ac:dyDescent="0.2">
      <c r="A21" s="43">
        <v>2017</v>
      </c>
      <c r="B21" s="44">
        <v>9</v>
      </c>
      <c r="C21" s="45">
        <v>11</v>
      </c>
      <c r="D21" s="46"/>
      <c r="E21" s="52"/>
      <c r="F21" s="52"/>
      <c r="G21" s="52"/>
      <c r="H21" s="46"/>
      <c r="I21" s="46"/>
      <c r="J21" s="43" t="s">
        <v>48</v>
      </c>
      <c r="K21" s="48" t="str">
        <f>HYPERLINK("https://blog.schul-cloud.org/2-schul-cloud-hackathon-fur-interessierte/","Um was ging es? Hier mehr")</f>
        <v>Um was ging es? Hier mehr</v>
      </c>
      <c r="L21" s="49"/>
      <c r="M21" s="49"/>
      <c r="N21" s="49"/>
      <c r="O21" s="50"/>
      <c r="P21" s="51"/>
      <c r="Q21" s="52"/>
      <c r="R21" s="52"/>
      <c r="S21" s="52"/>
    </row>
    <row r="22" spans="1:19" x14ac:dyDescent="0.2">
      <c r="A22" s="43">
        <v>2017</v>
      </c>
      <c r="B22" s="44">
        <v>9</v>
      </c>
      <c r="C22" s="45">
        <v>12</v>
      </c>
      <c r="D22" s="46"/>
      <c r="E22" s="52"/>
      <c r="F22" s="52"/>
      <c r="G22" s="52"/>
      <c r="H22" s="46"/>
      <c r="I22" s="46"/>
      <c r="J22" s="43" t="s">
        <v>49</v>
      </c>
      <c r="K22" s="53"/>
      <c r="L22" s="49"/>
      <c r="M22" s="49"/>
      <c r="N22" s="49"/>
      <c r="O22" s="50"/>
      <c r="P22" s="51"/>
      <c r="Q22" s="52"/>
      <c r="R22" s="52"/>
      <c r="S22" s="52"/>
    </row>
    <row r="23" spans="1:19" x14ac:dyDescent="0.2">
      <c r="A23" s="43">
        <v>2017</v>
      </c>
      <c r="B23" s="44">
        <v>10</v>
      </c>
      <c r="C23" s="45">
        <v>12</v>
      </c>
      <c r="D23" s="46"/>
      <c r="E23" s="52"/>
      <c r="F23" s="52"/>
      <c r="G23" s="52"/>
      <c r="H23" s="46"/>
      <c r="I23" s="46"/>
      <c r="J23" s="43" t="s">
        <v>50</v>
      </c>
      <c r="K23" s="53"/>
      <c r="L23" s="49"/>
      <c r="M23" s="49"/>
      <c r="N23" s="49"/>
      <c r="O23" s="50"/>
      <c r="P23" s="51"/>
      <c r="Q23" s="52"/>
      <c r="R23" s="52"/>
      <c r="S23" s="52"/>
    </row>
    <row r="24" spans="1:19" ht="25.5" x14ac:dyDescent="0.2">
      <c r="A24" s="43">
        <v>2017</v>
      </c>
      <c r="B24" s="44">
        <v>11</v>
      </c>
      <c r="C24" s="45">
        <v>1</v>
      </c>
      <c r="D24" s="46"/>
      <c r="E24" s="52"/>
      <c r="F24" s="52"/>
      <c r="G24" s="52"/>
      <c r="H24" s="46"/>
      <c r="I24" s="46"/>
      <c r="J24" s="43" t="s">
        <v>51</v>
      </c>
      <c r="K24" s="53"/>
      <c r="L24" s="49"/>
      <c r="M24" s="49"/>
      <c r="N24" s="49"/>
      <c r="O24" s="50"/>
      <c r="P24" s="51"/>
      <c r="Q24" s="52"/>
      <c r="R24" s="52"/>
      <c r="S24" s="52"/>
    </row>
    <row r="25" spans="1:19" ht="76.5" x14ac:dyDescent="0.2">
      <c r="A25" s="43">
        <v>2017</v>
      </c>
      <c r="B25" s="44">
        <v>11</v>
      </c>
      <c r="C25" s="45">
        <v>29</v>
      </c>
      <c r="D25" s="46"/>
      <c r="E25" s="52"/>
      <c r="F25" s="52"/>
      <c r="G25" s="52"/>
      <c r="H25" s="46"/>
      <c r="I25" s="46"/>
      <c r="J25" s="43" t="s">
        <v>52</v>
      </c>
      <c r="K25" s="53"/>
      <c r="L25" s="49"/>
      <c r="M25" s="49"/>
      <c r="N25" s="49"/>
      <c r="O25" s="50"/>
      <c r="P25" s="51"/>
      <c r="Q25" s="52"/>
      <c r="R25" s="52"/>
      <c r="S25" s="52"/>
    </row>
    <row r="26" spans="1:19" x14ac:dyDescent="0.2">
      <c r="A26" s="43">
        <v>2017</v>
      </c>
      <c r="B26" s="44">
        <v>12</v>
      </c>
      <c r="C26" s="45">
        <v>11</v>
      </c>
      <c r="D26" s="46"/>
      <c r="E26" s="52"/>
      <c r="F26" s="52"/>
      <c r="G26" s="52"/>
      <c r="H26" s="46"/>
      <c r="I26" s="46"/>
      <c r="J26" s="43" t="s">
        <v>53</v>
      </c>
      <c r="K26" s="53"/>
      <c r="L26" s="49"/>
      <c r="M26" s="49"/>
      <c r="N26" s="49"/>
      <c r="O26" s="50"/>
      <c r="P26" s="51"/>
      <c r="Q26" s="52"/>
      <c r="R26" s="52"/>
      <c r="S26" s="52"/>
    </row>
    <row r="27" spans="1:19" ht="51" x14ac:dyDescent="0.2">
      <c r="A27" s="43">
        <v>2017</v>
      </c>
      <c r="B27" s="44">
        <v>12</v>
      </c>
      <c r="C27" s="45">
        <v>1</v>
      </c>
      <c r="D27" s="46"/>
      <c r="E27" s="52"/>
      <c r="F27" s="52"/>
      <c r="G27" s="52"/>
      <c r="H27" s="46"/>
      <c r="I27" s="46"/>
      <c r="J27" s="43" t="s">
        <v>54</v>
      </c>
      <c r="K27" s="53"/>
      <c r="L27" s="49"/>
      <c r="M27" s="49"/>
      <c r="N27" s="49"/>
      <c r="O27" s="50"/>
      <c r="P27" s="51"/>
      <c r="Q27" s="52"/>
      <c r="R27" s="52"/>
      <c r="S27" s="52"/>
    </row>
    <row r="28" spans="1:19" ht="51" x14ac:dyDescent="0.2">
      <c r="A28" s="49">
        <v>2017</v>
      </c>
      <c r="B28" s="55">
        <v>12</v>
      </c>
      <c r="C28" s="56">
        <v>15</v>
      </c>
      <c r="D28" s="46"/>
      <c r="E28" s="52"/>
      <c r="F28" s="52"/>
      <c r="G28" s="52"/>
      <c r="H28" s="46"/>
      <c r="I28" s="46"/>
      <c r="J28" s="51" t="s">
        <v>55</v>
      </c>
      <c r="K28" s="53" t="s">
        <v>56</v>
      </c>
      <c r="L28" s="49"/>
      <c r="M28" s="49"/>
      <c r="N28" s="49"/>
      <c r="O28" s="50"/>
      <c r="P28" s="51"/>
      <c r="Q28" s="52"/>
      <c r="R28" s="52"/>
      <c r="S28" s="52"/>
    </row>
    <row r="29" spans="1:19" ht="25.5" x14ac:dyDescent="0.2">
      <c r="A29" s="43">
        <v>2017</v>
      </c>
      <c r="B29" s="44">
        <v>12</v>
      </c>
      <c r="C29" s="45">
        <v>18</v>
      </c>
      <c r="D29" s="46"/>
      <c r="E29" s="52"/>
      <c r="F29" s="52"/>
      <c r="G29" s="52"/>
      <c r="H29" s="46"/>
      <c r="I29" s="46"/>
      <c r="J29" s="43" t="s">
        <v>57</v>
      </c>
      <c r="K29" s="57" t="str">
        <f>HYPERLINK("https://blog.schul-cloud.org/schuler-und-lehrer-als-design-thinker/","Mehr auf unserem Blog")</f>
        <v>Mehr auf unserem Blog</v>
      </c>
      <c r="L29" s="58"/>
      <c r="M29" s="49"/>
      <c r="N29" s="49"/>
      <c r="O29" s="50"/>
      <c r="P29" s="51"/>
      <c r="Q29" s="52"/>
      <c r="R29" s="52"/>
      <c r="S29" s="52"/>
    </row>
    <row r="30" spans="1:19" x14ac:dyDescent="0.2">
      <c r="A30" s="43">
        <v>2018</v>
      </c>
      <c r="B30" s="44">
        <v>2</v>
      </c>
      <c r="C30" s="45">
        <v>12</v>
      </c>
      <c r="D30" s="46"/>
      <c r="E30" s="52"/>
      <c r="F30" s="52"/>
      <c r="G30" s="52"/>
      <c r="H30" s="46"/>
      <c r="I30" s="46"/>
      <c r="J30" s="43" t="s">
        <v>58</v>
      </c>
      <c r="K30" s="59"/>
      <c r="L30" s="58"/>
      <c r="M30" s="49"/>
      <c r="N30" s="49"/>
      <c r="O30" s="50"/>
      <c r="P30" s="51"/>
      <c r="Q30" s="52"/>
      <c r="R30" s="52"/>
      <c r="S30" s="52"/>
    </row>
    <row r="31" spans="1:19" ht="51" x14ac:dyDescent="0.2">
      <c r="A31" s="49">
        <v>2018</v>
      </c>
      <c r="B31" s="44">
        <v>2</v>
      </c>
      <c r="C31" s="56">
        <v>20</v>
      </c>
      <c r="D31" s="46"/>
      <c r="E31" s="52" t="s">
        <v>59</v>
      </c>
      <c r="F31" s="52" t="s">
        <v>60</v>
      </c>
      <c r="G31" s="52" t="s">
        <v>32</v>
      </c>
      <c r="H31" s="46"/>
      <c r="I31" s="46"/>
      <c r="J31" s="51" t="s">
        <v>61</v>
      </c>
      <c r="K31" s="59" t="str">
        <f>HYPERLINK("https://blog.schul-cloud.org/untitled-11/","Mehr auf unserem Blog")</f>
        <v>Mehr auf unserem Blog</v>
      </c>
      <c r="L31" s="58" t="s">
        <v>62</v>
      </c>
      <c r="M31" s="49" t="s">
        <v>63</v>
      </c>
      <c r="N31" s="49" t="s">
        <v>64</v>
      </c>
      <c r="O31" s="50"/>
      <c r="P31" s="51"/>
      <c r="Q31" s="52"/>
      <c r="R31" s="52"/>
      <c r="S31" s="52"/>
    </row>
    <row r="32" spans="1:19" ht="51" x14ac:dyDescent="0.2">
      <c r="A32" s="32">
        <v>2018</v>
      </c>
      <c r="B32" s="28">
        <v>3</v>
      </c>
      <c r="C32" s="29">
        <v>1</v>
      </c>
      <c r="D32" s="30"/>
      <c r="E32" s="60" t="s">
        <v>59</v>
      </c>
      <c r="F32" s="60" t="s">
        <v>65</v>
      </c>
      <c r="G32" s="60" t="s">
        <v>66</v>
      </c>
      <c r="H32" s="30"/>
      <c r="I32" s="30"/>
      <c r="J32" s="32" t="s">
        <v>67</v>
      </c>
      <c r="K32" s="61" t="str">
        <f>HYPERLINK("https://blog.schul-cloud.org/was-war-los-auf-dem-zweiten-schul-cloud-forum/","Hier der Blogbeitrag")</f>
        <v>Hier der Blogbeitrag</v>
      </c>
      <c r="L32" s="34"/>
      <c r="M32" s="34"/>
      <c r="N32" s="34"/>
      <c r="O32" s="33"/>
      <c r="P32" s="34"/>
      <c r="Q32" s="36"/>
      <c r="R32" s="36"/>
      <c r="S32" s="36"/>
    </row>
    <row r="33" spans="1:19" ht="38.25" x14ac:dyDescent="0.2">
      <c r="A33" s="39">
        <v>2018</v>
      </c>
      <c r="B33" s="28">
        <v>4</v>
      </c>
      <c r="C33" s="42">
        <v>1</v>
      </c>
      <c r="D33" s="30"/>
      <c r="E33" s="31"/>
      <c r="F33" s="31"/>
      <c r="G33" s="31"/>
      <c r="H33" s="30"/>
      <c r="I33" s="30"/>
      <c r="J33" s="32" t="s">
        <v>68</v>
      </c>
      <c r="K33" s="33"/>
      <c r="L33" s="34"/>
      <c r="M33" s="34"/>
      <c r="N33" s="34"/>
      <c r="O33" s="33"/>
      <c r="P33" s="34"/>
      <c r="Q33" s="36"/>
      <c r="R33" s="36" t="s">
        <v>69</v>
      </c>
      <c r="S33" s="36"/>
    </row>
    <row r="34" spans="1:19" ht="25.5" x14ac:dyDescent="0.2">
      <c r="A34" s="32">
        <v>2018</v>
      </c>
      <c r="B34" s="28">
        <v>4</v>
      </c>
      <c r="C34" s="29">
        <v>16</v>
      </c>
      <c r="D34" s="30"/>
      <c r="E34" s="31"/>
      <c r="F34" s="31"/>
      <c r="G34" s="31"/>
      <c r="H34" s="30"/>
      <c r="I34" s="30"/>
      <c r="J34" s="32" t="s">
        <v>70</v>
      </c>
      <c r="K34" s="62" t="str">
        <f>HYPERLINK("https://blog.schul-cloud.org/aus-der-praxis-fur-die-praxis-neuer-filmbeitrag-zum-einsatz-der-schul-cloud/","Aus der Praxis für die Praxis")</f>
        <v>Aus der Praxis für die Praxis</v>
      </c>
      <c r="L34" s="39"/>
      <c r="M34" s="34"/>
      <c r="N34" s="34"/>
      <c r="O34" s="33"/>
      <c r="P34" s="34"/>
      <c r="Q34" s="36"/>
      <c r="R34" s="63"/>
      <c r="S34" s="63"/>
    </row>
    <row r="35" spans="1:19" x14ac:dyDescent="0.2">
      <c r="A35" s="32">
        <v>2018</v>
      </c>
      <c r="B35" s="28">
        <v>4</v>
      </c>
      <c r="C35" s="29">
        <v>23</v>
      </c>
      <c r="D35" s="30"/>
      <c r="E35" s="31"/>
      <c r="F35" s="31"/>
      <c r="G35" s="31"/>
      <c r="H35" s="30"/>
      <c r="I35" s="30"/>
      <c r="J35" s="32" t="s">
        <v>71</v>
      </c>
      <c r="K35" s="64"/>
      <c r="L35" s="39"/>
      <c r="M35" s="34"/>
      <c r="N35" s="34"/>
      <c r="O35" s="33"/>
      <c r="P35" s="34"/>
      <c r="Q35" s="36"/>
      <c r="R35" s="63"/>
      <c r="S35" s="63"/>
    </row>
    <row r="36" spans="1:19" x14ac:dyDescent="0.2">
      <c r="A36" s="32"/>
      <c r="B36" s="28"/>
      <c r="C36" s="29"/>
      <c r="D36" s="30"/>
      <c r="E36" s="31"/>
      <c r="F36" s="31"/>
      <c r="G36" s="31"/>
      <c r="H36" s="30"/>
      <c r="I36" s="30"/>
      <c r="J36" s="32"/>
      <c r="K36" s="64"/>
      <c r="L36" s="39"/>
      <c r="M36" s="34"/>
      <c r="N36" s="34"/>
      <c r="O36" s="33"/>
      <c r="P36" s="34"/>
      <c r="Q36" s="36"/>
      <c r="R36" s="63"/>
      <c r="S36" s="63"/>
    </row>
    <row r="37" spans="1:19" ht="25.5" x14ac:dyDescent="0.2">
      <c r="A37" s="32">
        <v>2018</v>
      </c>
      <c r="B37" s="28">
        <v>5</v>
      </c>
      <c r="C37" s="29">
        <v>1</v>
      </c>
      <c r="D37" s="30"/>
      <c r="E37" s="31"/>
      <c r="F37" s="31"/>
      <c r="G37" s="31"/>
      <c r="H37" s="30"/>
      <c r="I37" s="30"/>
      <c r="J37" s="32" t="s">
        <v>72</v>
      </c>
      <c r="K37" s="64" t="str">
        <f>HYPERLINK("https://blog.schul-cloud.org/neue-pilotschulen-im-projekt-hpi-schul-cloud/","Es sind jetzt 67!")</f>
        <v>Es sind jetzt 67!</v>
      </c>
      <c r="L37" s="39"/>
      <c r="M37" s="34"/>
      <c r="N37" s="34"/>
      <c r="O37" s="33"/>
      <c r="P37" s="34"/>
      <c r="Q37" s="36"/>
      <c r="R37" s="63"/>
      <c r="S37" s="63"/>
    </row>
    <row r="38" spans="1:19" x14ac:dyDescent="0.2">
      <c r="A38" s="39"/>
      <c r="B38" s="28"/>
      <c r="C38" s="42"/>
      <c r="D38" s="30"/>
      <c r="E38" s="31"/>
      <c r="F38" s="31"/>
      <c r="G38" s="31"/>
      <c r="H38" s="30"/>
      <c r="I38" s="30"/>
      <c r="J38" s="34"/>
      <c r="K38" s="65"/>
      <c r="L38" s="39"/>
      <c r="M38" s="34"/>
      <c r="N38" s="34"/>
      <c r="O38" s="33"/>
      <c r="P38" s="34"/>
      <c r="Q38" s="36"/>
      <c r="R38" s="63"/>
      <c r="S38" s="63"/>
    </row>
    <row r="39" spans="1:19" ht="51" x14ac:dyDescent="0.2">
      <c r="A39" s="32">
        <v>2018</v>
      </c>
      <c r="B39" s="28">
        <v>6</v>
      </c>
      <c r="C39" s="29">
        <v>15</v>
      </c>
      <c r="D39" s="30"/>
      <c r="E39" s="31"/>
      <c r="F39" s="31"/>
      <c r="G39" s="31"/>
      <c r="H39" s="30"/>
      <c r="I39" s="30"/>
      <c r="J39" s="32" t="s">
        <v>73</v>
      </c>
      <c r="K39" s="62" t="str">
        <f>HYPERLINK("https://schul-cloud.org/about","Hier sind die Veröffentlichungen verfügbar")</f>
        <v>Hier sind die Veröffentlichungen verfügbar</v>
      </c>
      <c r="L39" s="39"/>
      <c r="M39" s="34"/>
      <c r="N39" s="34"/>
      <c r="O39" s="33"/>
      <c r="P39" s="34"/>
      <c r="Q39" s="36"/>
      <c r="R39" s="63"/>
      <c r="S39" s="63"/>
    </row>
    <row r="40" spans="1:19" ht="51" x14ac:dyDescent="0.2">
      <c r="A40" s="32">
        <v>2018</v>
      </c>
      <c r="B40" s="28">
        <v>6</v>
      </c>
      <c r="C40" s="29">
        <v>21</v>
      </c>
      <c r="D40" s="30"/>
      <c r="E40" s="31"/>
      <c r="F40" s="31"/>
      <c r="G40" s="31"/>
      <c r="H40" s="30"/>
      <c r="I40" s="30"/>
      <c r="J40" s="32" t="s">
        <v>74</v>
      </c>
      <c r="K40" s="62" t="str">
        <f>HYPERLINK("https://blog.schul-cloud.org/bildungswissenschaftliche-begleitung-in-der-rollout-phase-uni-augsburg-ist-wieder-dabei-mit-lernen-4-0-von-der-theorie-in-die-praxis/","Es sollen erfolgreiche Praxisbeispiele mit der Schul-Cloud gesammelt werden")</f>
        <v>Es sollen erfolgreiche Praxisbeispiele mit der Schul-Cloud gesammelt werden</v>
      </c>
      <c r="L40" s="39"/>
      <c r="M40" s="34"/>
      <c r="N40" s="34"/>
      <c r="O40" s="33"/>
      <c r="P40" s="34"/>
      <c r="Q40" s="36"/>
      <c r="R40" s="63"/>
      <c r="S40" s="63"/>
    </row>
    <row r="41" spans="1:19" ht="369.75" x14ac:dyDescent="0.2">
      <c r="A41" s="39">
        <v>2018</v>
      </c>
      <c r="B41" s="28">
        <v>6</v>
      </c>
      <c r="C41" s="42">
        <v>22</v>
      </c>
      <c r="D41" s="30"/>
      <c r="E41" s="31"/>
      <c r="F41" s="31"/>
      <c r="G41" s="31"/>
      <c r="H41" s="30"/>
      <c r="I41" s="30"/>
      <c r="J41" s="32" t="s">
        <v>75</v>
      </c>
      <c r="K41" s="65" t="str">
        <f>HYPERLINK("https://blog.schul-cloud.org/dont-wait-innovate-schuler-und-lehrer-beim-zweiten-design-thinking-workshop-zur-schul-cloud/","Hier mehr dazu
")</f>
        <v xml:space="preserve">Hier mehr dazu
</v>
      </c>
      <c r="L41" s="39"/>
      <c r="M41" s="34"/>
      <c r="N41" s="34"/>
      <c r="O41" s="33"/>
      <c r="P41" s="34"/>
      <c r="Q41" s="36"/>
      <c r="R41" s="63" t="s">
        <v>76</v>
      </c>
      <c r="S41" s="63"/>
    </row>
    <row r="42" spans="1:19" ht="76.5" x14ac:dyDescent="0.2">
      <c r="A42" s="66">
        <v>2018</v>
      </c>
      <c r="B42" s="67">
        <v>7</v>
      </c>
      <c r="C42" s="45">
        <v>1</v>
      </c>
      <c r="D42" s="46"/>
      <c r="E42" s="52"/>
      <c r="F42" s="52"/>
      <c r="G42" s="52"/>
      <c r="H42" s="46"/>
      <c r="I42" s="46"/>
      <c r="J42" s="43" t="s">
        <v>77</v>
      </c>
      <c r="K42" s="50"/>
      <c r="L42" s="68"/>
      <c r="M42" s="51"/>
      <c r="N42" s="51"/>
      <c r="O42" s="50"/>
      <c r="P42" s="51"/>
      <c r="Q42" s="52"/>
      <c r="R42" s="52"/>
      <c r="S42" s="52"/>
    </row>
    <row r="43" spans="1:19" ht="25.5" x14ac:dyDescent="0.2">
      <c r="A43" s="66">
        <v>2018</v>
      </c>
      <c r="B43" s="67">
        <v>9</v>
      </c>
      <c r="C43" s="45">
        <v>7</v>
      </c>
      <c r="D43" s="46"/>
      <c r="E43" s="52"/>
      <c r="F43" s="52"/>
      <c r="G43" s="52"/>
      <c r="H43" s="46"/>
      <c r="I43" s="46"/>
      <c r="J43" s="43" t="s">
        <v>78</v>
      </c>
      <c r="K43" s="69" t="str">
        <f>HYPERLINK("https://www.bildung-forschung.digital/de/media-video-18930.php?p=1&amp;ipp=12&amp;sort=Relevanz&amp;&amp;","Zum Anschauen direkt auf der Seite des Bildungsministeriums")</f>
        <v>Zum Anschauen direkt auf der Seite des Bildungsministeriums</v>
      </c>
      <c r="L43" s="68"/>
      <c r="M43" s="51"/>
      <c r="N43" s="51"/>
      <c r="O43" s="50"/>
      <c r="P43" s="51"/>
      <c r="Q43" s="52"/>
      <c r="R43" s="52"/>
      <c r="S43" s="52"/>
    </row>
    <row r="44" spans="1:19" ht="25.5" x14ac:dyDescent="0.2">
      <c r="A44" s="66">
        <v>2018</v>
      </c>
      <c r="B44" s="67">
        <v>9</v>
      </c>
      <c r="C44" s="45">
        <v>18</v>
      </c>
      <c r="D44" s="46"/>
      <c r="E44" s="52"/>
      <c r="F44" s="52"/>
      <c r="G44" s="52"/>
      <c r="H44" s="46"/>
      <c r="I44" s="46"/>
      <c r="J44" s="43" t="s">
        <v>79</v>
      </c>
      <c r="K44" s="69" t="str">
        <f>HYPERLINK("https://blog.schul-cloud.org/hpi-schul-cloud-1-million-inhalte/","Mehr auf unserem Blog")</f>
        <v>Mehr auf unserem Blog</v>
      </c>
      <c r="L44" s="68"/>
      <c r="M44" s="51"/>
      <c r="N44" s="51"/>
      <c r="O44" s="50"/>
      <c r="P44" s="51"/>
      <c r="Q44" s="52"/>
      <c r="R44" s="52"/>
      <c r="S44" s="52"/>
    </row>
    <row r="45" spans="1:19" ht="89.25" x14ac:dyDescent="0.2">
      <c r="A45" s="66">
        <v>2018</v>
      </c>
      <c r="B45" s="67">
        <v>10</v>
      </c>
      <c r="C45" s="45">
        <v>1</v>
      </c>
      <c r="D45" s="46"/>
      <c r="E45" s="52"/>
      <c r="F45" s="52"/>
      <c r="G45" s="52"/>
      <c r="H45" s="46"/>
      <c r="I45" s="46"/>
      <c r="J45" s="43" t="s">
        <v>80</v>
      </c>
      <c r="K45" s="50"/>
      <c r="L45" s="68"/>
      <c r="M45" s="51"/>
      <c r="N45" s="51"/>
      <c r="O45" s="50"/>
      <c r="P45" s="51"/>
      <c r="Q45" s="52"/>
      <c r="R45" s="52"/>
      <c r="S45" s="52"/>
    </row>
    <row r="46" spans="1:19" ht="25.5" x14ac:dyDescent="0.2">
      <c r="A46" s="66">
        <v>2018</v>
      </c>
      <c r="B46" s="67">
        <v>10</v>
      </c>
      <c r="C46" s="45">
        <v>29</v>
      </c>
      <c r="D46" s="46"/>
      <c r="E46" s="52"/>
      <c r="F46" s="52"/>
      <c r="G46" s="52"/>
      <c r="H46" s="46"/>
      <c r="I46" s="46"/>
      <c r="J46" s="43" t="s">
        <v>81</v>
      </c>
      <c r="K46" s="70" t="str">
        <f>HYPERLINK("https://blog.schul-cloud.org/schild/","Hier der Blog-Beitrag")</f>
        <v>Hier der Blog-Beitrag</v>
      </c>
      <c r="L46" s="68"/>
      <c r="M46" s="51"/>
      <c r="N46" s="51"/>
      <c r="O46" s="50"/>
      <c r="P46" s="51"/>
      <c r="Q46" s="52"/>
      <c r="R46" s="52"/>
      <c r="S46" s="52"/>
    </row>
    <row r="47" spans="1:19" ht="25.5" x14ac:dyDescent="0.2">
      <c r="A47" s="66">
        <v>2018</v>
      </c>
      <c r="B47" s="67">
        <v>11</v>
      </c>
      <c r="C47" s="45">
        <v>14</v>
      </c>
      <c r="D47" s="46"/>
      <c r="E47" s="52"/>
      <c r="F47" s="52"/>
      <c r="G47" s="52"/>
      <c r="H47" s="46"/>
      <c r="I47" s="46"/>
      <c r="J47" s="43" t="s">
        <v>82</v>
      </c>
      <c r="K47" s="70" t="str">
        <f>HYPERLINK("https://blog.schul-cloud.org/das-bundeskabinett-zu-besuch-am-hpi/","Die Schul-Cloud wird vorgestellt")</f>
        <v>Die Schul-Cloud wird vorgestellt</v>
      </c>
      <c r="L47" s="68"/>
      <c r="M47" s="51"/>
      <c r="N47" s="51"/>
      <c r="O47" s="50"/>
      <c r="P47" s="51"/>
      <c r="Q47" s="52"/>
      <c r="R47" s="52"/>
      <c r="S47" s="52"/>
    </row>
    <row r="48" spans="1:19" x14ac:dyDescent="0.2">
      <c r="A48" s="66">
        <v>2018</v>
      </c>
      <c r="B48" s="67">
        <v>12</v>
      </c>
      <c r="C48" s="45">
        <v>3</v>
      </c>
      <c r="D48" s="46"/>
      <c r="E48" s="47" t="s">
        <v>59</v>
      </c>
      <c r="F48" s="47" t="s">
        <v>83</v>
      </c>
      <c r="G48" s="47" t="s">
        <v>84</v>
      </c>
      <c r="H48" s="46"/>
      <c r="I48" s="46"/>
      <c r="J48" s="43" t="s">
        <v>85</v>
      </c>
      <c r="K48" s="50"/>
      <c r="L48" s="68"/>
      <c r="M48" s="51"/>
      <c r="N48" s="51"/>
      <c r="O48" s="50"/>
      <c r="P48" s="51"/>
      <c r="Q48" s="52"/>
      <c r="R48" s="52"/>
      <c r="S48" s="52"/>
    </row>
    <row r="49" spans="1:19" x14ac:dyDescent="0.2">
      <c r="A49" s="66"/>
      <c r="B49" s="67"/>
      <c r="C49" s="45"/>
      <c r="D49" s="46"/>
      <c r="E49" s="52"/>
      <c r="F49" s="52"/>
      <c r="G49" s="52"/>
      <c r="H49" s="46"/>
      <c r="I49" s="46"/>
      <c r="J49" s="43"/>
      <c r="K49" s="50"/>
      <c r="L49" s="68"/>
      <c r="M49" s="51"/>
      <c r="N49" s="51"/>
      <c r="O49" s="50"/>
      <c r="P49" s="51"/>
      <c r="Q49" s="52"/>
      <c r="R49" s="52"/>
      <c r="S49" s="52"/>
    </row>
    <row r="50" spans="1:19" x14ac:dyDescent="0.2">
      <c r="A50" s="66"/>
      <c r="B50" s="67"/>
      <c r="C50" s="45"/>
      <c r="D50" s="46"/>
      <c r="E50" s="52"/>
      <c r="F50" s="52"/>
      <c r="G50" s="52"/>
      <c r="H50" s="46"/>
      <c r="I50" s="46"/>
      <c r="J50" s="43"/>
      <c r="K50" s="50"/>
      <c r="L50" s="68"/>
      <c r="M50" s="51"/>
      <c r="N50" s="51"/>
      <c r="O50" s="50"/>
      <c r="P50" s="51"/>
      <c r="Q50" s="52"/>
      <c r="R50" s="52"/>
      <c r="S50" s="52"/>
    </row>
    <row r="51" spans="1:19" x14ac:dyDescent="0.2">
      <c r="A51" s="66"/>
      <c r="B51" s="67"/>
      <c r="C51" s="45"/>
      <c r="D51" s="46"/>
      <c r="E51" s="52"/>
      <c r="F51" s="52"/>
      <c r="G51" s="52"/>
      <c r="H51" s="46"/>
      <c r="I51" s="46"/>
      <c r="J51" s="43"/>
      <c r="K51" s="50"/>
      <c r="L51" s="68"/>
      <c r="M51" s="51"/>
      <c r="N51" s="51"/>
      <c r="O51" s="50"/>
      <c r="P51" s="51"/>
      <c r="Q51" s="52"/>
      <c r="R51" s="52"/>
      <c r="S51" s="52"/>
    </row>
    <row r="52" spans="1:19" x14ac:dyDescent="0.2">
      <c r="A52" s="66"/>
      <c r="B52" s="67"/>
      <c r="C52" s="45"/>
      <c r="D52" s="46"/>
      <c r="E52" s="52"/>
      <c r="F52" s="52"/>
      <c r="G52" s="52"/>
      <c r="H52" s="46"/>
      <c r="I52" s="46"/>
      <c r="J52" s="43"/>
      <c r="K52" s="50"/>
      <c r="L52" s="68"/>
      <c r="M52" s="51"/>
      <c r="N52" s="51"/>
      <c r="O52" s="50"/>
      <c r="P52" s="51"/>
      <c r="Q52" s="52"/>
      <c r="R52" s="52"/>
      <c r="S52" s="52"/>
    </row>
    <row r="53" spans="1:19" x14ac:dyDescent="0.2">
      <c r="A53" s="66"/>
      <c r="B53" s="67"/>
      <c r="C53" s="45"/>
      <c r="D53" s="46"/>
      <c r="E53" s="52"/>
      <c r="F53" s="52"/>
      <c r="G53" s="52"/>
      <c r="H53" s="46"/>
      <c r="I53" s="46"/>
      <c r="J53" s="43"/>
      <c r="K53" s="50"/>
      <c r="L53" s="68"/>
      <c r="M53" s="51"/>
      <c r="N53" s="51"/>
      <c r="O53" s="50"/>
      <c r="P53" s="51"/>
      <c r="Q53" s="52"/>
      <c r="R53" s="52"/>
      <c r="S53" s="52"/>
    </row>
    <row r="54" spans="1:19" x14ac:dyDescent="0.2">
      <c r="A54" s="66"/>
      <c r="B54" s="67"/>
      <c r="C54" s="45"/>
      <c r="D54" s="46"/>
      <c r="E54" s="52"/>
      <c r="F54" s="52"/>
      <c r="G54" s="52"/>
      <c r="H54" s="46"/>
      <c r="I54" s="46"/>
      <c r="J54" s="43"/>
      <c r="K54" s="50"/>
      <c r="L54" s="68"/>
      <c r="M54" s="51"/>
      <c r="N54" s="51"/>
      <c r="O54" s="50"/>
      <c r="P54" s="51"/>
      <c r="Q54" s="52"/>
      <c r="R54" s="52"/>
      <c r="S54" s="52"/>
    </row>
    <row r="55" spans="1:19" x14ac:dyDescent="0.2">
      <c r="A55" s="66"/>
      <c r="B55" s="67"/>
      <c r="C55" s="45"/>
      <c r="D55" s="46"/>
      <c r="E55" s="52"/>
      <c r="F55" s="52"/>
      <c r="G55" s="52"/>
      <c r="H55" s="46"/>
      <c r="I55" s="46"/>
      <c r="J55" s="43"/>
      <c r="K55" s="50"/>
      <c r="L55" s="68"/>
      <c r="M55" s="51"/>
      <c r="N55" s="51"/>
      <c r="O55" s="50"/>
      <c r="P55" s="51"/>
      <c r="Q55" s="52"/>
      <c r="R55" s="52"/>
      <c r="S55" s="52"/>
    </row>
    <row r="56" spans="1:19" x14ac:dyDescent="0.2">
      <c r="A56" s="66"/>
      <c r="B56" s="67"/>
      <c r="C56" s="45"/>
      <c r="D56" s="46"/>
      <c r="E56" s="52"/>
      <c r="F56" s="52"/>
      <c r="G56" s="52"/>
      <c r="H56" s="46"/>
      <c r="I56" s="46"/>
      <c r="J56" s="43"/>
      <c r="K56" s="50"/>
      <c r="L56" s="68"/>
      <c r="M56" s="51"/>
      <c r="N56" s="51"/>
      <c r="O56" s="50"/>
      <c r="P56" s="51"/>
      <c r="Q56" s="52"/>
      <c r="R56" s="52"/>
      <c r="S56" s="52"/>
    </row>
    <row r="57" spans="1:19" x14ac:dyDescent="0.2">
      <c r="A57" s="71"/>
      <c r="B57" s="72"/>
      <c r="C57" s="56"/>
      <c r="D57" s="52"/>
      <c r="E57" s="52"/>
      <c r="F57" s="52"/>
      <c r="G57" s="52"/>
      <c r="H57" s="52"/>
      <c r="I57" s="52"/>
      <c r="J57" s="51"/>
      <c r="K57" s="51"/>
      <c r="L57" s="68"/>
      <c r="M57" s="51"/>
      <c r="N57" s="51"/>
      <c r="O57" s="51"/>
      <c r="P57" s="51"/>
      <c r="Q57" s="52"/>
      <c r="R57" s="52"/>
      <c r="S57" s="52"/>
    </row>
    <row r="58" spans="1:19" x14ac:dyDescent="0.2">
      <c r="A58" s="71"/>
      <c r="B58" s="72"/>
      <c r="C58" s="56"/>
      <c r="D58" s="52"/>
      <c r="E58" s="52"/>
      <c r="F58" s="52"/>
      <c r="G58" s="52"/>
      <c r="H58" s="52"/>
      <c r="I58" s="52"/>
      <c r="J58" s="51"/>
      <c r="K58" s="51"/>
      <c r="L58" s="68"/>
      <c r="M58" s="51"/>
      <c r="N58" s="51"/>
      <c r="O58" s="51"/>
      <c r="P58" s="51"/>
      <c r="Q58" s="52"/>
      <c r="R58" s="52"/>
      <c r="S58" s="52"/>
    </row>
    <row r="59" spans="1:19" x14ac:dyDescent="0.2">
      <c r="A59" s="71"/>
      <c r="B59" s="72"/>
      <c r="C59" s="56"/>
      <c r="D59" s="52"/>
      <c r="E59" s="52"/>
      <c r="F59" s="52"/>
      <c r="G59" s="52"/>
      <c r="H59" s="52"/>
      <c r="I59" s="52"/>
      <c r="J59" s="51"/>
      <c r="K59" s="51"/>
      <c r="L59" s="68"/>
      <c r="M59" s="51"/>
      <c r="N59" s="51"/>
      <c r="O59" s="51"/>
      <c r="P59" s="51"/>
      <c r="Q59" s="52"/>
      <c r="R59" s="52"/>
      <c r="S59" s="52"/>
    </row>
    <row r="60" spans="1:19" x14ac:dyDescent="0.2">
      <c r="A60" s="71"/>
      <c r="B60" s="72"/>
      <c r="C60" s="56"/>
      <c r="D60" s="52"/>
      <c r="E60" s="52"/>
      <c r="F60" s="52"/>
      <c r="G60" s="52"/>
      <c r="H60" s="52"/>
      <c r="I60" s="52"/>
      <c r="J60" s="51"/>
      <c r="K60" s="51"/>
      <c r="L60" s="68"/>
      <c r="M60" s="51"/>
      <c r="N60" s="51"/>
      <c r="O60" s="51"/>
      <c r="P60" s="51"/>
      <c r="Q60" s="52"/>
      <c r="R60" s="52"/>
      <c r="S60" s="52"/>
    </row>
    <row r="61" spans="1:19" x14ac:dyDescent="0.2">
      <c r="A61" s="71"/>
      <c r="B61" s="72"/>
      <c r="C61" s="56"/>
      <c r="D61" s="52"/>
      <c r="E61" s="52"/>
      <c r="F61" s="52"/>
      <c r="G61" s="52"/>
      <c r="H61" s="52"/>
      <c r="I61" s="52"/>
      <c r="J61" s="51"/>
      <c r="K61" s="51"/>
      <c r="L61" s="68"/>
      <c r="M61" s="51"/>
      <c r="N61" s="51"/>
      <c r="O61" s="51"/>
      <c r="P61" s="51"/>
      <c r="Q61" s="52"/>
      <c r="R61" s="52"/>
      <c r="S61" s="52"/>
    </row>
    <row r="62" spans="1:19" x14ac:dyDescent="0.2">
      <c r="A62" s="71"/>
      <c r="B62" s="72"/>
      <c r="C62" s="56"/>
      <c r="D62" s="52"/>
      <c r="E62" s="52"/>
      <c r="F62" s="52"/>
      <c r="G62" s="52"/>
      <c r="H62" s="52"/>
      <c r="I62" s="52"/>
      <c r="J62" s="51"/>
      <c r="K62" s="51"/>
      <c r="L62" s="68"/>
      <c r="M62" s="51"/>
      <c r="N62" s="51"/>
      <c r="O62" s="51"/>
      <c r="P62" s="51"/>
      <c r="Q62" s="52"/>
      <c r="R62" s="52"/>
      <c r="S62" s="52"/>
    </row>
    <row r="63" spans="1:19" x14ac:dyDescent="0.2">
      <c r="A63" s="71"/>
      <c r="B63" s="72"/>
      <c r="C63" s="56"/>
      <c r="D63" s="52"/>
      <c r="E63" s="52"/>
      <c r="F63" s="52"/>
      <c r="G63" s="52"/>
      <c r="H63" s="52"/>
      <c r="I63" s="52"/>
      <c r="J63" s="51"/>
      <c r="K63" s="51"/>
      <c r="L63" s="68"/>
      <c r="M63" s="51"/>
      <c r="N63" s="51"/>
      <c r="O63" s="51"/>
      <c r="P63" s="51"/>
      <c r="Q63" s="52"/>
      <c r="R63" s="52"/>
      <c r="S63" s="52"/>
    </row>
    <row r="64" spans="1:19" x14ac:dyDescent="0.2">
      <c r="A64" s="71"/>
      <c r="B64" s="72"/>
      <c r="C64" s="56"/>
      <c r="D64" s="52"/>
      <c r="E64" s="52"/>
      <c r="F64" s="52"/>
      <c r="G64" s="52"/>
      <c r="H64" s="52"/>
      <c r="I64" s="52"/>
      <c r="J64" s="51"/>
      <c r="K64" s="51"/>
      <c r="L64" s="68"/>
      <c r="M64" s="51"/>
      <c r="N64" s="51"/>
      <c r="O64" s="51"/>
      <c r="P64" s="51"/>
      <c r="Q64" s="52"/>
      <c r="R64" s="52"/>
      <c r="S64" s="52"/>
    </row>
    <row r="65" spans="1:19" x14ac:dyDescent="0.2">
      <c r="A65" s="71"/>
      <c r="B65" s="72"/>
      <c r="C65" s="56"/>
      <c r="D65" s="52"/>
      <c r="E65" s="52"/>
      <c r="F65" s="52"/>
      <c r="G65" s="52"/>
      <c r="H65" s="52"/>
      <c r="I65" s="52"/>
      <c r="J65" s="51"/>
      <c r="K65" s="51"/>
      <c r="L65" s="68"/>
      <c r="M65" s="51"/>
      <c r="N65" s="51"/>
      <c r="O65" s="51"/>
      <c r="P65" s="51"/>
      <c r="Q65" s="52"/>
      <c r="R65" s="52"/>
      <c r="S65" s="52"/>
    </row>
    <row r="66" spans="1:19" x14ac:dyDescent="0.2">
      <c r="A66" s="71"/>
      <c r="B66" s="72"/>
      <c r="C66" s="56"/>
      <c r="D66" s="52"/>
      <c r="E66" s="52"/>
      <c r="F66" s="52"/>
      <c r="G66" s="52"/>
      <c r="H66" s="52"/>
      <c r="I66" s="52"/>
      <c r="J66" s="51"/>
      <c r="K66" s="51"/>
      <c r="L66" s="68"/>
      <c r="M66" s="51"/>
      <c r="N66" s="51"/>
      <c r="O66" s="51"/>
      <c r="P66" s="51"/>
      <c r="Q66" s="52"/>
      <c r="R66" s="52"/>
      <c r="S66" s="52"/>
    </row>
    <row r="67" spans="1:19" x14ac:dyDescent="0.2">
      <c r="A67" s="71"/>
      <c r="B67" s="72"/>
      <c r="C67" s="56"/>
      <c r="D67" s="52"/>
      <c r="E67" s="52"/>
      <c r="F67" s="52"/>
      <c r="G67" s="52"/>
      <c r="H67" s="52"/>
      <c r="I67" s="52"/>
      <c r="J67" s="51"/>
      <c r="K67" s="51"/>
      <c r="L67" s="68"/>
      <c r="M67" s="51"/>
      <c r="N67" s="51"/>
      <c r="O67" s="51"/>
      <c r="P67" s="51"/>
      <c r="Q67" s="52"/>
      <c r="R67" s="52"/>
      <c r="S67" s="52"/>
    </row>
    <row r="68" spans="1:19" x14ac:dyDescent="0.2">
      <c r="A68" s="71"/>
      <c r="B68" s="72"/>
      <c r="C68" s="56"/>
      <c r="D68" s="52"/>
      <c r="E68" s="52"/>
      <c r="F68" s="52"/>
      <c r="G68" s="52"/>
      <c r="H68" s="52"/>
      <c r="I68" s="52"/>
      <c r="J68" s="51"/>
      <c r="K68" s="51"/>
      <c r="L68" s="68"/>
      <c r="M68" s="51"/>
      <c r="N68" s="51"/>
      <c r="O68" s="51"/>
      <c r="P68" s="51"/>
      <c r="Q68" s="52"/>
      <c r="R68" s="52"/>
      <c r="S68" s="52"/>
    </row>
    <row r="69" spans="1:19" x14ac:dyDescent="0.2">
      <c r="A69" s="71"/>
      <c r="B69" s="72"/>
      <c r="C69" s="56"/>
      <c r="D69" s="52"/>
      <c r="E69" s="52"/>
      <c r="F69" s="52"/>
      <c r="G69" s="52"/>
      <c r="H69" s="52"/>
      <c r="I69" s="52"/>
      <c r="J69" s="51"/>
      <c r="K69" s="51"/>
      <c r="L69" s="68"/>
      <c r="M69" s="51"/>
      <c r="N69" s="51"/>
      <c r="O69" s="51"/>
      <c r="P69" s="51"/>
      <c r="Q69" s="52"/>
      <c r="R69" s="52"/>
      <c r="S69" s="52"/>
    </row>
    <row r="70" spans="1:19" x14ac:dyDescent="0.2">
      <c r="A70" s="71"/>
      <c r="B70" s="72"/>
      <c r="C70" s="56"/>
      <c r="D70" s="52"/>
      <c r="E70" s="52"/>
      <c r="F70" s="52"/>
      <c r="G70" s="52"/>
      <c r="H70" s="52"/>
      <c r="I70" s="52"/>
      <c r="J70" s="51"/>
      <c r="K70" s="51"/>
      <c r="L70" s="68"/>
      <c r="M70" s="51"/>
      <c r="N70" s="51"/>
      <c r="O70" s="51"/>
      <c r="P70" s="51"/>
      <c r="Q70" s="52"/>
      <c r="R70" s="52"/>
      <c r="S70" s="52"/>
    </row>
    <row r="71" spans="1:19" x14ac:dyDescent="0.2">
      <c r="A71" s="71"/>
      <c r="B71" s="72"/>
      <c r="C71" s="56"/>
      <c r="D71" s="52"/>
      <c r="E71" s="52"/>
      <c r="F71" s="52"/>
      <c r="G71" s="52"/>
      <c r="H71" s="52"/>
      <c r="I71" s="52"/>
      <c r="J71" s="51"/>
      <c r="K71" s="51"/>
      <c r="L71" s="68"/>
      <c r="M71" s="51"/>
      <c r="N71" s="51"/>
      <c r="O71" s="51"/>
      <c r="P71" s="51"/>
      <c r="Q71" s="52"/>
      <c r="R71" s="52"/>
      <c r="S71" s="52"/>
    </row>
    <row r="72" spans="1:19" x14ac:dyDescent="0.2">
      <c r="A72" s="71"/>
      <c r="B72" s="72"/>
      <c r="C72" s="56"/>
      <c r="D72" s="52"/>
      <c r="E72" s="52"/>
      <c r="F72" s="52"/>
      <c r="G72" s="52"/>
      <c r="H72" s="52"/>
      <c r="I72" s="52"/>
      <c r="J72" s="51"/>
      <c r="K72" s="51"/>
      <c r="L72" s="68"/>
      <c r="M72" s="51"/>
      <c r="N72" s="51"/>
      <c r="O72" s="51"/>
      <c r="P72" s="51"/>
      <c r="Q72" s="52"/>
      <c r="R72" s="52"/>
      <c r="S72" s="52"/>
    </row>
    <row r="73" spans="1:19" x14ac:dyDescent="0.2">
      <c r="A73" s="71"/>
      <c r="B73" s="72"/>
      <c r="C73" s="56"/>
      <c r="D73" s="52"/>
      <c r="E73" s="52"/>
      <c r="F73" s="52"/>
      <c r="G73" s="52"/>
      <c r="H73" s="52"/>
      <c r="I73" s="52"/>
      <c r="J73" s="51"/>
      <c r="K73" s="51"/>
      <c r="L73" s="68"/>
      <c r="M73" s="51"/>
      <c r="N73" s="51"/>
      <c r="O73" s="51"/>
      <c r="P73" s="51"/>
      <c r="Q73" s="52"/>
      <c r="R73" s="52"/>
      <c r="S73" s="52"/>
    </row>
  </sheetData>
  <dataValidations count="4">
    <dataValidation type="custom" allowBlank="1" showDropDown="1" showInputMessage="1" prompt="Enter a valid url" sqref="L2:L73 O2:O73">
      <formula1>IFERROR(ISURL(L2), TRUE)</formula1>
    </dataValidation>
    <dataValidation type="list" allowBlank="1" showInputMessage="1" showErrorMessage="1" prompt="Click and enter a value from the list of items" sqref="P2:P73">
      <formula1>"title,era"</formula1>
    </dataValidation>
    <dataValidation type="decimal" allowBlank="1" sqref="B2:B73">
      <formula1>1</formula1>
      <formula2>12</formula2>
    </dataValidation>
    <dataValidation type="decimal" allowBlank="1" sqref="C2:C73">
      <formula1>1</formula1>
      <formula2>31</formula2>
    </dataValidation>
  </dataValidations>
  <hyperlinks>
    <hyperlink ref="L7" r:id="rId1"/>
    <hyperlink ref="R7" r:id="rId2"/>
    <hyperlink ref="L31" r:id="rId3"/>
    <hyperlink ref="R41" r:id="rId4"/>
  </hyperlinks>
  <pageMargins left="0.7" right="0.7" top="0.75" bottom="0.75" header="0.3" footer="0.3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Morfeld, Caroline</dc:creator>
  <cp:lastModifiedBy>Morfeld, Caroline</cp:lastModifiedBy>
  <dcterms:created xsi:type="dcterms:W3CDTF">2018-11-29T16:19:00Z</dcterms:created>
  <dcterms:modified xsi:type="dcterms:W3CDTF">2018-11-29T16:19:00Z</dcterms:modified>
</cp:coreProperties>
</file>